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9060" activeTab="1"/>
  </bookViews>
  <sheets>
    <sheet name="Uzdevums" sheetId="1" r:id="rId1"/>
    <sheet name="Krustvārdu mīklas jautājumi" sheetId="2" r:id="rId2"/>
    <sheet name="Krustvārdu mīkla" sheetId="3" r:id="rId3"/>
  </sheets>
  <definedNames/>
  <calcPr fullCalcOnLoad="1"/>
</workbook>
</file>

<file path=xl/sharedStrings.xml><?xml version="1.0" encoding="utf-8"?>
<sst xmlns="http://schemas.openxmlformats.org/spreadsheetml/2006/main" count="118" uniqueCount="50">
  <si>
    <t>Aizkraukles rajona lietišķās informātikas olimpiāde 2009. gada 27. februārī</t>
  </si>
  <si>
    <t>Izklājlapas uzdevums</t>
  </si>
  <si>
    <t>Vertikāli jeb stateniski</t>
  </si>
  <si>
    <t>Horizontāli jeb līmeniski</t>
  </si>
  <si>
    <t>5. Novecojis tastatūras nosaukums</t>
  </si>
  <si>
    <t xml:space="preserve">9. Pasvītrots vārds, uz kura noklikšķinot peli, ekrānā parādās kāds cits dokuments. </t>
  </si>
  <si>
    <t>8. Datora atmiņas nosaukums</t>
  </si>
  <si>
    <t>10. Mazākais objekts, ar kuru darbojas teksta apstrādes programmas</t>
  </si>
  <si>
    <t>11. Arhivatora nosaukums</t>
  </si>
  <si>
    <t>12. Objekts datorgrafikā un ģeometrijā</t>
  </si>
  <si>
    <t>13. Cietajos diskos un hokejā izmantotas lietas nosaukums</t>
  </si>
  <si>
    <t>14. Taisnstūrveida josla loga augšējā daļā, kur izdalīti ar labi atšķiramām ikonām apzīmēti laukumiņi (pogas).</t>
  </si>
  <si>
    <t xml:space="preserve">15. Taisnstūrveida josla loga labajā pusē vai apakšējā malā, ko izmanto loga satura pārvietošanai vertikālā vai horizontālā virzienā.
</t>
  </si>
  <si>
    <t>16. Ierīce, kura veic datu apstrādi un vada datora darbu</t>
  </si>
  <si>
    <t>17. Kaste, kurā iebūvē visas personālā datora detaļas</t>
  </si>
  <si>
    <t>18. Programmas matemātisko un ekonomisko aprēķinu veikšanai</t>
  </si>
  <si>
    <t>2. Modernas un populāras palīgatmiņas nosaukums</t>
  </si>
  <si>
    <t>4. Bieži izmantoti skaitīšanas palīglīdzekļi</t>
  </si>
  <si>
    <t>6. Datoros lietota skaitīšanas sistēma</t>
  </si>
  <si>
    <t>20. Kods rakstuzīmju kodēšanai ar vienu baitu</t>
  </si>
  <si>
    <t>Krustvārdu mīkla</t>
  </si>
  <si>
    <t>1. Kā sauc ierīci, kuru vērojot cilvēks uzzina, kas notiek datorā?</t>
  </si>
  <si>
    <t>7. Atvasināta informācijas mērvienība</t>
  </si>
  <si>
    <t>19. Ierīce, kurā atrodas tonējošais pulveris kopētājiem un lāzerprinteriem</t>
  </si>
  <si>
    <t>3. Elektroniska ierīce informācijas apstrādei</t>
  </si>
  <si>
    <t>m</t>
  </si>
  <si>
    <t>o</t>
  </si>
  <si>
    <t>n</t>
  </si>
  <si>
    <t>i</t>
  </si>
  <si>
    <t>t</t>
  </si>
  <si>
    <t>r</t>
  </si>
  <si>
    <t>k</t>
  </si>
  <si>
    <t>l</t>
  </si>
  <si>
    <t>a</t>
  </si>
  <si>
    <t>v</t>
  </si>
  <si>
    <t>e</t>
  </si>
  <si>
    <t>ū</t>
  </si>
  <si>
    <t>s</t>
  </si>
  <si>
    <t>z</t>
  </si>
  <si>
    <t>p</t>
  </si>
  <si>
    <t>c</t>
  </si>
  <si>
    <t>ī</t>
  </si>
  <si>
    <t>j</t>
  </si>
  <si>
    <t>d</t>
  </si>
  <si>
    <t>b</t>
  </si>
  <si>
    <t>h</t>
  </si>
  <si>
    <t>ļ</t>
  </si>
  <si>
    <t>u</t>
  </si>
  <si>
    <t>ē</t>
  </si>
  <si>
    <t>g</t>
  </si>
</sst>
</file>

<file path=xl/styles.xml><?xml version="1.0" encoding="utf-8"?>
<styleSheet xmlns="http://schemas.openxmlformats.org/spreadsheetml/2006/main">
  <numFmts count="1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426]dddd\,\ yyyy&quot;. gada &quot;d\.\ mmmm"/>
    <numFmt numFmtId="165" formatCode="[$-409]mmm\-yy;@"/>
    <numFmt numFmtId="166" formatCode="[$-409]mmmm\-yy;@"/>
    <numFmt numFmtId="167" formatCode="yyyy\-mm\-dd;@"/>
    <numFmt numFmtId="168" formatCode="&quot;Yes&quot;;&quot;Yes&quot;;&quot;No&quot;"/>
    <numFmt numFmtId="169" formatCode="&quot;True&quot;;&quot;True&quot;;&quot;False&quot;"/>
    <numFmt numFmtId="170" formatCode="&quot;On&quot;;&quot;On&quot;;&quot;Off&quot;"/>
    <numFmt numFmtId="171" formatCode="[$€-2]\ #,##0.00_);[Red]\([$€-2]\ #,##0.00\)"/>
  </numFmts>
  <fonts count="32">
    <font>
      <sz val="10"/>
      <name val="Arial"/>
      <family val="0"/>
    </font>
    <font>
      <sz val="12"/>
      <name val="Arial"/>
      <family val="0"/>
    </font>
    <font>
      <sz val="8"/>
      <name val="Arial"/>
      <family val="0"/>
    </font>
    <font>
      <u val="single"/>
      <sz val="10"/>
      <color indexed="12"/>
      <name val="Arial"/>
      <family val="0"/>
    </font>
    <font>
      <u val="single"/>
      <sz val="10"/>
      <color indexed="36"/>
      <name val="Arial"/>
      <family val="0"/>
    </font>
    <font>
      <b/>
      <sz val="14"/>
      <color indexed="17"/>
      <name val="Arial"/>
      <family val="2"/>
    </font>
    <font>
      <b/>
      <sz val="14"/>
      <name val="Arial"/>
      <family val="2"/>
    </font>
    <font>
      <b/>
      <sz val="12"/>
      <name val="Arial"/>
      <family val="2"/>
    </font>
    <font>
      <b/>
      <sz val="12"/>
      <color indexed="12"/>
      <name val="Arial"/>
      <family val="0"/>
    </font>
    <font>
      <sz val="10"/>
      <color indexed="9"/>
      <name val="Arial"/>
      <family val="0"/>
    </font>
    <font>
      <b/>
      <sz val="16"/>
      <color indexed="12"/>
      <name val="Arial"/>
      <family val="2"/>
    </font>
    <font>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7"/>
      <name val="Arial"/>
      <family val="0"/>
    </font>
    <font>
      <b/>
      <sz val="12"/>
      <color indexed="17"/>
      <name val="Arial"/>
      <family val="0"/>
    </font>
    <font>
      <sz val="12"/>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lightUp">
        <fgColor indexed="13"/>
        <bgColor indexed="35"/>
      </patternFill>
    </fill>
    <fill>
      <patternFill patternType="solid">
        <fgColor indexed="3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17">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Alignment="1">
      <alignment wrapText="1"/>
    </xf>
    <xf numFmtId="0" fontId="6" fillId="0" borderId="0" xfId="0" applyFont="1" applyAlignment="1">
      <alignment/>
    </xf>
    <xf numFmtId="0" fontId="7" fillId="0" borderId="0" xfId="0" applyFont="1" applyAlignment="1">
      <alignment wrapText="1"/>
    </xf>
    <xf numFmtId="0" fontId="8" fillId="24" borderId="10" xfId="0" applyFont="1" applyFill="1" applyBorder="1" applyAlignment="1">
      <alignment horizontal="center" vertical="center"/>
    </xf>
    <xf numFmtId="0" fontId="8" fillId="25" borderId="10" xfId="0" applyFont="1" applyFill="1" applyBorder="1" applyAlignment="1">
      <alignment horizontal="center" vertical="center"/>
    </xf>
    <xf numFmtId="0" fontId="9" fillId="0" borderId="0" xfId="0"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 fillId="0" borderId="0" xfId="0" applyFont="1" applyFill="1" applyAlignment="1">
      <alignment/>
    </xf>
    <xf numFmtId="0" fontId="8" fillId="25" borderId="10" xfId="0" applyFont="1" applyFill="1" applyBorder="1" applyAlignment="1" quotePrefix="1">
      <alignment horizontal="center" vertical="center"/>
    </xf>
    <xf numFmtId="0" fontId="1" fillId="26" borderId="0" xfId="0" applyFont="1" applyFill="1" applyAlignment="1">
      <alignment wrapText="1"/>
    </xf>
    <xf numFmtId="0" fontId="1" fillId="0" borderId="0" xfId="0" applyFont="1" applyFill="1" applyAlignment="1">
      <alignment wrapText="1"/>
    </xf>
    <xf numFmtId="0" fontId="1" fillId="24"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3</xdr:row>
      <xdr:rowOff>28575</xdr:rowOff>
    </xdr:from>
    <xdr:ext cx="7791450" cy="3133725"/>
    <xdr:sp>
      <xdr:nvSpPr>
        <xdr:cNvPr id="1" name="Text Box 4"/>
        <xdr:cNvSpPr txBox="1">
          <a:spLocks noChangeArrowheads="1"/>
        </xdr:cNvSpPr>
      </xdr:nvSpPr>
      <xdr:spPr>
        <a:xfrm>
          <a:off x="114300" y="676275"/>
          <a:ext cx="7791450" cy="31337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8000"/>
              </a:solidFill>
              <a:latin typeface="Arial"/>
              <a:ea typeface="Arial"/>
              <a:cs typeface="Arial"/>
            </a:rPr>
            <a:t>Visi zina, ka, lai augi labi augtu, tie ir jāmēslo. Visbiežāk mēslošanai izmanto slāpekļa minerālmēslus, piemēram, amonija nitrātu, tautā sauc par salpetri. Dabā dzīvo baktērijas, kuras spēj augus apgādāt ar slāpekli, tās sauc par slāpekli fiksējošajām baktērijām un tās dzīvo tauriņziežu gumiņos- izaugumos uz augu saknēm. Pie tauriņziežiem pieder arī pākšaugi - zirņi, pupas, pupiņas.
</a:t>
          </a:r>
          <a:r>
            <a:rPr lang="en-US" cap="none" sz="1200" b="0" i="0" u="none" baseline="0">
              <a:solidFill>
                <a:srgbClr val="008000"/>
              </a:solidFill>
              <a:latin typeface="Arial"/>
              <a:ea typeface="Arial"/>
              <a:cs typeface="Arial"/>
            </a:rPr>
            <a:t>Uzdevums ir sekojošs.
</a:t>
          </a:r>
          <a:r>
            <a:rPr lang="en-US" cap="none" sz="1200" b="0" i="0" u="none" baseline="0">
              <a:solidFill>
                <a:srgbClr val="008000"/>
              </a:solidFill>
              <a:latin typeface="Arial"/>
              <a:ea typeface="Arial"/>
              <a:cs typeface="Arial"/>
            </a:rPr>
            <a:t>Pirmajā maijā dobē iesēja zirņus, kopā ar zirņiem augsnē nokļuva viena slāpekli fiksējošā baktērija. Katru diennakti baktēriju skaits pieaug 1,2 reizes, ja kādā dienā uzlīst lietus baktēriju skaits palielinās 4 reizes. Lietus lija 10.maijā, 2.jūnijā, 3., 4., 5., 6., 10., 15., 17. jūlijā un 20., 22. augustā. Pirmajā augustā dobi uzraka baktēriju skaits samazinājās 10 reizes.
</a:t>
          </a:r>
          <a:r>
            <a:rPr lang="en-US" cap="none" sz="1200" b="0" i="0" u="none" baseline="0">
              <a:solidFill>
                <a:srgbClr val="008000"/>
              </a:solidFill>
              <a:latin typeface="Arial"/>
              <a:ea typeface="Arial"/>
              <a:cs typeface="Arial"/>
            </a:rPr>
            <a:t>Aprēķiniet cik baktēriju dobē būs 1.septembrī, un cik daudz slāpekļa tās spēj saistīt vienā gadā, ja viens miljards baktēriju vienā gadā spēj saistīt 0,01g slāpekļa. 
</a:t>
          </a:r>
          <a:r>
            <a:rPr lang="en-US" cap="none" sz="1200" b="0" i="0" u="none" baseline="0">
              <a:solidFill>
                <a:srgbClr val="008000"/>
              </a:solidFill>
              <a:latin typeface="Arial"/>
              <a:ea typeface="Arial"/>
              <a:cs typeface="Arial"/>
            </a:rPr>
            <a:t>Datus apkopojat tabulā, kurā ir divas kolonas: </a:t>
          </a:r>
          <a:r>
            <a:rPr lang="en-US" cap="none" sz="1200" b="1" i="0" u="none" baseline="0">
              <a:solidFill>
                <a:srgbClr val="008000"/>
              </a:solidFill>
              <a:latin typeface="Arial"/>
              <a:ea typeface="Arial"/>
              <a:cs typeface="Arial"/>
            </a:rPr>
            <a:t>diena</a:t>
          </a:r>
          <a:r>
            <a:rPr lang="en-US" cap="none" sz="1200" b="0" i="0" u="none" baseline="0">
              <a:solidFill>
                <a:srgbClr val="008000"/>
              </a:solidFill>
              <a:latin typeface="Arial"/>
              <a:ea typeface="Arial"/>
              <a:cs typeface="Arial"/>
            </a:rPr>
            <a:t>, piemēram, 1.maijs un </a:t>
          </a:r>
          <a:r>
            <a:rPr lang="en-US" cap="none" sz="1200" b="1" i="0" u="none" baseline="0">
              <a:solidFill>
                <a:srgbClr val="008000"/>
              </a:solidFill>
              <a:latin typeface="Arial"/>
              <a:ea typeface="Arial"/>
              <a:cs typeface="Arial"/>
            </a:rPr>
            <a:t>baktēriju skaits</a:t>
          </a:r>
          <a:r>
            <a:rPr lang="en-US" cap="none" sz="1200" b="0" i="0" u="none" baseline="0">
              <a:solidFill>
                <a:srgbClr val="008000"/>
              </a:solidFill>
              <a:latin typeface="Arial"/>
              <a:ea typeface="Arial"/>
              <a:cs typeface="Arial"/>
            </a:rPr>
            <a:t>. Izveidoto tabulu noformējat sekojoši: burtu lielums 12 punkti, burti - zaļi, baktēriju skaits izteikts veselos skaitļos, tabulas šūnas ierāmētas ar dzeltenu līniju, apkārt tabulai zaļa bieza līnija. Tabulas galvai slīpi, treknināti burti. Tabulas rindas, kas atbilst dienā, kurās lija lietus ietonējiet gaiši zilā krāsā, tabulas rindu, kas atbilst dienai kad dobi uzraka ietonējiet pelēkā krāsā.</a:t>
          </a:r>
          <a:r>
            <a:rPr lang="en-US" cap="none" sz="12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1"/>
  <sheetViews>
    <sheetView zoomScalePageLayoutView="0" workbookViewId="0" topLeftCell="A1">
      <selection activeCell="E26" sqref="E26"/>
    </sheetView>
  </sheetViews>
  <sheetFormatPr defaultColWidth="9.140625" defaultRowHeight="12.75"/>
  <sheetData>
    <row r="1" ht="18">
      <c r="A1" s="2" t="s">
        <v>0</v>
      </c>
    </row>
    <row r="2" ht="18">
      <c r="A2" s="2" t="s">
        <v>1</v>
      </c>
    </row>
    <row r="3" ht="15">
      <c r="A3" s="1"/>
    </row>
    <row r="4" ht="15">
      <c r="A4" s="1"/>
    </row>
    <row r="5" ht="15">
      <c r="A5" s="1"/>
    </row>
    <row r="6" ht="15">
      <c r="A6" s="1"/>
    </row>
    <row r="7" ht="15">
      <c r="A7" s="1"/>
    </row>
    <row r="8" ht="15">
      <c r="A8" s="1"/>
    </row>
    <row r="9" ht="15">
      <c r="A9" s="1"/>
    </row>
    <row r="10" ht="15">
      <c r="A10" s="1"/>
    </row>
    <row r="11" ht="15">
      <c r="A11" s="1"/>
    </row>
    <row r="12" ht="15">
      <c r="A12" s="1"/>
    </row>
    <row r="13" ht="15">
      <c r="A13" s="1"/>
    </row>
    <row r="14" ht="15">
      <c r="A14" s="1"/>
    </row>
    <row r="15" ht="15">
      <c r="A15" s="1"/>
    </row>
    <row r="16" ht="15">
      <c r="A16" s="1"/>
    </row>
    <row r="17" ht="15">
      <c r="A17" s="1"/>
    </row>
    <row r="18" ht="15">
      <c r="A18" s="1"/>
    </row>
    <row r="19" ht="15">
      <c r="A19" s="1"/>
    </row>
    <row r="20" ht="15">
      <c r="A20" s="1"/>
    </row>
    <row r="21" ht="15">
      <c r="A21" s="1"/>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24"/>
  <sheetViews>
    <sheetView tabSelected="1" zoomScalePageLayoutView="0" workbookViewId="0" topLeftCell="A2">
      <selection activeCell="C5" sqref="C5"/>
    </sheetView>
  </sheetViews>
  <sheetFormatPr defaultColWidth="9.140625" defaultRowHeight="12.75"/>
  <cols>
    <col min="1" max="1" width="63.57421875" style="1" customWidth="1"/>
    <col min="2" max="2" width="2.00390625" style="1" customWidth="1"/>
    <col min="3" max="3" width="68.8515625" style="3" customWidth="1"/>
    <col min="4" max="16384" width="9.140625" style="1" customWidth="1"/>
  </cols>
  <sheetData>
    <row r="1" ht="18">
      <c r="A1" s="4" t="s">
        <v>20</v>
      </c>
    </row>
    <row r="2" spans="1:3" ht="15.75">
      <c r="A2" s="5" t="s">
        <v>2</v>
      </c>
      <c r="C2" s="5" t="s">
        <v>3</v>
      </c>
    </row>
    <row r="3" spans="1:3" ht="30">
      <c r="A3" s="14" t="s">
        <v>21</v>
      </c>
      <c r="C3" s="3" t="s">
        <v>16</v>
      </c>
    </row>
    <row r="4" spans="1:3" ht="15">
      <c r="A4" s="14" t="s">
        <v>4</v>
      </c>
      <c r="C4" s="14" t="s">
        <v>24</v>
      </c>
    </row>
    <row r="5" spans="1:3" ht="15">
      <c r="A5" s="14" t="s">
        <v>8</v>
      </c>
      <c r="C5" s="3" t="s">
        <v>17</v>
      </c>
    </row>
    <row r="6" spans="1:3" ht="30">
      <c r="A6" s="16" t="s">
        <v>11</v>
      </c>
      <c r="C6" s="3" t="s">
        <v>18</v>
      </c>
    </row>
    <row r="7" spans="1:3" ht="15">
      <c r="A7" s="15" t="s">
        <v>19</v>
      </c>
      <c r="C7" s="14" t="s">
        <v>22</v>
      </c>
    </row>
    <row r="8" spans="1:3" ht="15">
      <c r="A8" s="3"/>
      <c r="C8" s="14" t="s">
        <v>6</v>
      </c>
    </row>
    <row r="9" ht="30">
      <c r="C9" s="14" t="s">
        <v>5</v>
      </c>
    </row>
    <row r="10" spans="1:3" ht="30">
      <c r="A10" s="3"/>
      <c r="C10" s="3" t="s">
        <v>7</v>
      </c>
    </row>
    <row r="11" ht="15">
      <c r="C11" s="3" t="s">
        <v>9</v>
      </c>
    </row>
    <row r="12" spans="1:3" ht="15">
      <c r="A12" s="3"/>
      <c r="C12" s="14" t="s">
        <v>10</v>
      </c>
    </row>
    <row r="13" spans="1:3" ht="45">
      <c r="A13" s="3"/>
      <c r="C13" s="14" t="s">
        <v>12</v>
      </c>
    </row>
    <row r="14" spans="1:3" ht="15">
      <c r="A14" s="3"/>
      <c r="C14" s="14" t="s">
        <v>13</v>
      </c>
    </row>
    <row r="15" spans="1:3" ht="15">
      <c r="A15" s="3"/>
      <c r="C15" s="14" t="s">
        <v>14</v>
      </c>
    </row>
    <row r="16" ht="15">
      <c r="C16" s="15" t="s">
        <v>15</v>
      </c>
    </row>
    <row r="17" spans="1:3" ht="30">
      <c r="A17" s="3"/>
      <c r="C17" s="14" t="s">
        <v>23</v>
      </c>
    </row>
    <row r="18" ht="15">
      <c r="A18" s="3"/>
    </row>
    <row r="19" ht="15">
      <c r="A19" s="3"/>
    </row>
    <row r="20" ht="15">
      <c r="A20" s="3"/>
    </row>
    <row r="21" ht="15">
      <c r="A21" s="3"/>
    </row>
    <row r="24" ht="15">
      <c r="A24" s="12"/>
    </row>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B1027"/>
  <sheetViews>
    <sheetView showGridLines="0" zoomScalePageLayoutView="0" workbookViewId="0" topLeftCell="A1">
      <selection activeCell="K18" sqref="K18"/>
    </sheetView>
  </sheetViews>
  <sheetFormatPr defaultColWidth="4.7109375" defaultRowHeight="24.75" customHeight="1"/>
  <cols>
    <col min="30" max="30" width="4.7109375" style="0" customWidth="1"/>
    <col min="31" max="31" width="4.8515625" style="0" customWidth="1"/>
  </cols>
  <sheetData>
    <row r="1" spans="7:13" ht="24.75" customHeight="1">
      <c r="G1">
        <v>1</v>
      </c>
      <c r="M1" s="10" t="s">
        <v>20</v>
      </c>
    </row>
    <row r="2" spans="1:10" ht="24.75" customHeight="1">
      <c r="A2">
        <v>2</v>
      </c>
      <c r="B2" s="6"/>
      <c r="C2" s="6"/>
      <c r="D2" s="6"/>
      <c r="E2" s="6"/>
      <c r="F2" s="6"/>
      <c r="G2" s="7" t="s">
        <v>25</v>
      </c>
      <c r="H2" s="6"/>
      <c r="I2" s="6"/>
      <c r="J2" s="6"/>
    </row>
    <row r="3" spans="3:9" ht="24.75" customHeight="1">
      <c r="C3">
        <v>3</v>
      </c>
      <c r="D3" s="6" t="s">
        <v>43</v>
      </c>
      <c r="E3" s="6" t="s">
        <v>33</v>
      </c>
      <c r="F3" s="6" t="s">
        <v>29</v>
      </c>
      <c r="G3" s="7" t="s">
        <v>26</v>
      </c>
      <c r="H3" s="6" t="s">
        <v>30</v>
      </c>
      <c r="I3" s="6" t="s">
        <v>37</v>
      </c>
    </row>
    <row r="4" spans="7:9" ht="24.75" customHeight="1">
      <c r="G4" s="7" t="s">
        <v>27</v>
      </c>
      <c r="I4">
        <v>5</v>
      </c>
    </row>
    <row r="5" spans="5:18" ht="24.75" customHeight="1">
      <c r="E5">
        <v>4</v>
      </c>
      <c r="F5" s="6"/>
      <c r="G5" s="7" t="s">
        <v>28</v>
      </c>
      <c r="H5" s="6"/>
      <c r="I5" s="7" t="s">
        <v>31</v>
      </c>
      <c r="J5" s="6"/>
      <c r="K5" s="6"/>
      <c r="L5" s="6"/>
      <c r="R5" s="11"/>
    </row>
    <row r="6" spans="4:10" ht="24.75" customHeight="1">
      <c r="D6">
        <v>6</v>
      </c>
      <c r="E6" s="6"/>
      <c r="F6" s="6"/>
      <c r="G6" s="7" t="s">
        <v>29</v>
      </c>
      <c r="H6" s="6"/>
      <c r="I6" s="7" t="s">
        <v>32</v>
      </c>
      <c r="J6" s="6"/>
    </row>
    <row r="7" spans="3:12" ht="24.75" customHeight="1">
      <c r="C7">
        <v>7</v>
      </c>
      <c r="D7" s="6" t="s">
        <v>31</v>
      </c>
      <c r="E7" s="6" t="s">
        <v>28</v>
      </c>
      <c r="F7" s="6" t="s">
        <v>32</v>
      </c>
      <c r="G7" s="7" t="s">
        <v>26</v>
      </c>
      <c r="H7" s="6" t="s">
        <v>44</v>
      </c>
      <c r="I7" s="7" t="s">
        <v>33</v>
      </c>
      <c r="J7" s="6" t="s">
        <v>28</v>
      </c>
      <c r="K7" s="6" t="s">
        <v>29</v>
      </c>
      <c r="L7" s="6" t="s">
        <v>28</v>
      </c>
    </row>
    <row r="8" spans="5:18" ht="24.75" customHeight="1">
      <c r="E8">
        <v>8</v>
      </c>
      <c r="F8" s="6" t="s">
        <v>44</v>
      </c>
      <c r="G8" s="7" t="s">
        <v>30</v>
      </c>
      <c r="H8" s="6" t="s">
        <v>41</v>
      </c>
      <c r="I8" s="7" t="s">
        <v>34</v>
      </c>
      <c r="J8" s="6" t="s">
        <v>39</v>
      </c>
      <c r="K8" s="6" t="s">
        <v>28</v>
      </c>
      <c r="L8" s="6" t="s">
        <v>35</v>
      </c>
      <c r="M8" s="6" t="s">
        <v>31</v>
      </c>
      <c r="N8" s="6" t="s">
        <v>46</v>
      </c>
      <c r="O8" s="6" t="s">
        <v>47</v>
      </c>
      <c r="P8" s="6" t="s">
        <v>34</v>
      </c>
      <c r="Q8" s="6" t="s">
        <v>35</v>
      </c>
      <c r="R8" s="6" t="s">
        <v>37</v>
      </c>
    </row>
    <row r="9" spans="1:11" ht="24.75" customHeight="1">
      <c r="A9">
        <v>9</v>
      </c>
      <c r="B9" s="6" t="s">
        <v>45</v>
      </c>
      <c r="C9" s="6" t="s">
        <v>28</v>
      </c>
      <c r="D9" s="6" t="s">
        <v>39</v>
      </c>
      <c r="E9" s="6" t="s">
        <v>35</v>
      </c>
      <c r="F9" s="6" t="s">
        <v>30</v>
      </c>
      <c r="G9" s="7" t="s">
        <v>37</v>
      </c>
      <c r="H9" s="6" t="s">
        <v>33</v>
      </c>
      <c r="I9" s="7" t="s">
        <v>28</v>
      </c>
      <c r="J9" s="6" t="s">
        <v>29</v>
      </c>
      <c r="K9" s="6" t="s">
        <v>35</v>
      </c>
    </row>
    <row r="10" spans="5:54" ht="24.75" customHeight="1">
      <c r="E10">
        <v>14</v>
      </c>
      <c r="I10" s="7" t="s">
        <v>33</v>
      </c>
      <c r="K10">
        <v>11</v>
      </c>
      <c r="BB10" s="9">
        <f>AW1018</f>
        <v>12</v>
      </c>
    </row>
    <row r="11" spans="4:14" ht="24.75" customHeight="1">
      <c r="D11">
        <v>10</v>
      </c>
      <c r="E11" s="7" t="s">
        <v>30</v>
      </c>
      <c r="F11" s="6"/>
      <c r="G11" s="6"/>
      <c r="H11" s="6"/>
      <c r="I11" s="7" t="s">
        <v>29</v>
      </c>
      <c r="J11" s="6"/>
      <c r="K11" s="7" t="s">
        <v>38</v>
      </c>
      <c r="L11" s="6"/>
      <c r="M11" s="6"/>
      <c r="N11" s="6"/>
    </row>
    <row r="12" spans="2:12" ht="24.75" customHeight="1">
      <c r="B12">
        <v>12</v>
      </c>
      <c r="C12" s="6"/>
      <c r="D12" s="6"/>
      <c r="E12" s="13" t="s">
        <v>41</v>
      </c>
      <c r="F12" s="6"/>
      <c r="G12" s="6"/>
      <c r="H12" s="6"/>
      <c r="I12" s="7" t="s">
        <v>36</v>
      </c>
      <c r="J12" s="6"/>
      <c r="K12" s="7" t="s">
        <v>28</v>
      </c>
      <c r="L12" s="6"/>
    </row>
    <row r="13" spans="5:12" ht="24.75" customHeight="1">
      <c r="E13" s="7" t="s">
        <v>31</v>
      </c>
      <c r="H13">
        <v>13</v>
      </c>
      <c r="I13" s="7" t="s">
        <v>30</v>
      </c>
      <c r="J13" s="6" t="s">
        <v>28</v>
      </c>
      <c r="K13" s="7" t="s">
        <v>39</v>
      </c>
      <c r="L13" s="6" t="s">
        <v>33</v>
      </c>
    </row>
    <row r="14" spans="1:13" ht="24.75" customHeight="1">
      <c r="A14">
        <v>15</v>
      </c>
      <c r="B14" s="6" t="s">
        <v>30</v>
      </c>
      <c r="C14" s="6" t="s">
        <v>28</v>
      </c>
      <c r="D14" s="6" t="s">
        <v>29</v>
      </c>
      <c r="E14" s="7" t="s">
        <v>42</v>
      </c>
      <c r="F14" s="6" t="s">
        <v>26</v>
      </c>
      <c r="G14" s="6" t="s">
        <v>37</v>
      </c>
      <c r="H14" s="6" t="s">
        <v>32</v>
      </c>
      <c r="I14" s="7" t="s">
        <v>33</v>
      </c>
      <c r="M14">
        <v>20</v>
      </c>
    </row>
    <row r="15" spans="2:13" ht="24.75" customHeight="1">
      <c r="B15">
        <v>16</v>
      </c>
      <c r="C15" s="6" t="s">
        <v>39</v>
      </c>
      <c r="D15" s="6" t="s">
        <v>30</v>
      </c>
      <c r="E15" s="7" t="s">
        <v>26</v>
      </c>
      <c r="F15" s="6" t="s">
        <v>40</v>
      </c>
      <c r="G15" s="6" t="s">
        <v>35</v>
      </c>
      <c r="H15" s="6" t="s">
        <v>37</v>
      </c>
      <c r="I15" s="6" t="s">
        <v>26</v>
      </c>
      <c r="J15" s="6" t="s">
        <v>30</v>
      </c>
      <c r="K15" s="6" t="s">
        <v>37</v>
      </c>
      <c r="M15" s="7"/>
    </row>
    <row r="16" spans="2:13" ht="24.75" customHeight="1">
      <c r="B16">
        <v>17</v>
      </c>
      <c r="C16" s="6" t="s">
        <v>37</v>
      </c>
      <c r="D16" s="6" t="s">
        <v>28</v>
      </c>
      <c r="E16" s="7" t="s">
        <v>37</v>
      </c>
      <c r="F16" s="6" t="s">
        <v>29</v>
      </c>
      <c r="G16" s="6" t="s">
        <v>48</v>
      </c>
      <c r="H16" s="6" t="s">
        <v>25</v>
      </c>
      <c r="I16" s="6" t="s">
        <v>44</v>
      </c>
      <c r="J16" s="6" t="s">
        <v>32</v>
      </c>
      <c r="K16" s="6" t="s">
        <v>26</v>
      </c>
      <c r="L16" s="6" t="s">
        <v>49</v>
      </c>
      <c r="M16" s="7" t="s">
        <v>37</v>
      </c>
    </row>
    <row r="17" spans="1:13" ht="24.75" customHeight="1">
      <c r="A17">
        <v>18</v>
      </c>
      <c r="B17" s="6"/>
      <c r="C17" s="6"/>
      <c r="D17" s="6"/>
      <c r="E17" s="7" t="s">
        <v>32</v>
      </c>
      <c r="F17" s="6"/>
      <c r="G17" s="6"/>
      <c r="H17" s="6"/>
      <c r="I17" s="6"/>
      <c r="J17" s="6"/>
      <c r="K17" s="6"/>
      <c r="L17" s="6"/>
      <c r="M17" s="7"/>
    </row>
    <row r="18" spans="3:13" ht="24.75" customHeight="1">
      <c r="C18">
        <v>19</v>
      </c>
      <c r="D18" s="6" t="s">
        <v>25</v>
      </c>
      <c r="E18" s="7" t="s">
        <v>33</v>
      </c>
      <c r="F18" s="6" t="s">
        <v>29</v>
      </c>
      <c r="G18" s="6" t="s">
        <v>30</v>
      </c>
      <c r="H18" s="6" t="s">
        <v>28</v>
      </c>
      <c r="I18" s="6" t="s">
        <v>40</v>
      </c>
      <c r="J18" s="6" t="s">
        <v>33</v>
      </c>
      <c r="M18" s="7"/>
    </row>
    <row r="19" ht="24.75" customHeight="1">
      <c r="M19" s="7"/>
    </row>
    <row r="1000" spans="37:53" ht="24.75" customHeight="1">
      <c r="AK1000" s="8">
        <f>IF(B2="z",1,0)</f>
        <v>0</v>
      </c>
      <c r="AL1000" s="8">
        <f>IF(C2="i",1,0)</f>
        <v>0</v>
      </c>
      <c r="AM1000" s="8">
        <f>IF(D2="b",1,0)</f>
        <v>0</v>
      </c>
      <c r="AN1000" s="8">
        <f>IF(E2="a",1,0)</f>
        <v>0</v>
      </c>
      <c r="AO1000" s="8">
        <f>IF(F2="t",1,0)</f>
        <v>0</v>
      </c>
      <c r="AP1000" s="8">
        <f>IF(G2="m",1,0)</f>
        <v>1</v>
      </c>
      <c r="AQ1000" s="8">
        <f>IF(H2="i",1,0)</f>
        <v>0</v>
      </c>
      <c r="AR1000" s="8">
        <f>IF(I2="ņ",1,0)</f>
        <v>0</v>
      </c>
      <c r="AS1000" s="8">
        <f>IF(J2="a",1,0)</f>
        <v>0</v>
      </c>
      <c r="AT1000" s="8"/>
      <c r="AU1000" s="9"/>
      <c r="AV1000" s="9"/>
      <c r="AW1000" s="9"/>
      <c r="AX1000" s="9"/>
      <c r="AY1000" s="9"/>
      <c r="AZ1000" s="9"/>
      <c r="BA1000" s="9"/>
    </row>
    <row r="1001" spans="37:53" ht="24.75" customHeight="1">
      <c r="AK1001" s="8"/>
      <c r="AL1001" s="8"/>
      <c r="AM1001" s="8">
        <f>IF(D3="d",1,0)</f>
        <v>1</v>
      </c>
      <c r="AN1001" s="8">
        <f>IF(E3="a",1,0)</f>
        <v>1</v>
      </c>
      <c r="AO1001" s="8">
        <f>IF(F3="t",1,0)</f>
        <v>1</v>
      </c>
      <c r="AP1001" s="8">
        <f>IF(G3="o",1,0)</f>
        <v>1</v>
      </c>
      <c r="AQ1001" s="8">
        <f>IF(H3="r",1,0)</f>
        <v>1</v>
      </c>
      <c r="AR1001" s="8">
        <f>IF(I3="s",1,0)</f>
        <v>1</v>
      </c>
      <c r="AS1001" s="8"/>
      <c r="AT1001" s="9"/>
      <c r="AU1001" s="9"/>
      <c r="AV1001" s="9"/>
      <c r="AW1001" s="9"/>
      <c r="AX1001" s="9"/>
      <c r="AY1001" s="9"/>
      <c r="AZ1001" s="9"/>
      <c r="BA1001" s="9"/>
    </row>
    <row r="1002" spans="37:53" ht="24.75" customHeight="1">
      <c r="AK1002" s="9"/>
      <c r="AL1002" s="9"/>
      <c r="AM1002" s="9"/>
      <c r="AN1002" s="9"/>
      <c r="AO1002" s="9"/>
      <c r="AP1002" s="8">
        <f>IF(G4="n",1,0)</f>
        <v>1</v>
      </c>
      <c r="AQ1002" s="9"/>
      <c r="AR1002" s="9"/>
      <c r="AS1002" s="9"/>
      <c r="AT1002" s="9"/>
      <c r="AU1002" s="9"/>
      <c r="AV1002" s="9"/>
      <c r="AW1002" s="9"/>
      <c r="AX1002" s="9"/>
      <c r="AY1002" s="9"/>
      <c r="AZ1002" s="9"/>
      <c r="BA1002" s="9"/>
    </row>
    <row r="1003" spans="37:53" ht="24.75" customHeight="1">
      <c r="AK1003" s="9"/>
      <c r="AL1003" s="9"/>
      <c r="AM1003" s="9"/>
      <c r="AN1003" s="9"/>
      <c r="AO1003" s="8">
        <f>IF(F5="p",1,0)</f>
        <v>0</v>
      </c>
      <c r="AP1003" s="8">
        <f>IF(G5="i",1,0)</f>
        <v>1</v>
      </c>
      <c r="AQ1003" s="8">
        <f>IF(H5="r",1,0)</f>
        <v>0</v>
      </c>
      <c r="AR1003" s="8">
        <f>IF(I5="k",1,0)</f>
        <v>1</v>
      </c>
      <c r="AS1003" s="8">
        <f>IF(J5="s",1,0)</f>
        <v>0</v>
      </c>
      <c r="AT1003" s="8">
        <f>IF(K5="t",1,0)</f>
        <v>0</v>
      </c>
      <c r="AU1003" s="8">
        <f>IF(L5="i",1,0)</f>
        <v>0</v>
      </c>
      <c r="AV1003" s="9"/>
      <c r="AW1003" s="9"/>
      <c r="AX1003" s="9"/>
      <c r="AY1003" s="9"/>
      <c r="AZ1003" s="9"/>
      <c r="BA1003" s="9"/>
    </row>
    <row r="1004" spans="37:53" ht="24.75" customHeight="1">
      <c r="AK1004" s="9"/>
      <c r="AL1004" s="9"/>
      <c r="AM1004" s="9"/>
      <c r="AN1004" s="8">
        <f>IF(E6="o",1,0)</f>
        <v>0</v>
      </c>
      <c r="AO1004" s="8">
        <f>IF(F6="k",1,0)</f>
        <v>0</v>
      </c>
      <c r="AP1004" s="8">
        <f>IF(G6="t",1,0)</f>
        <v>1</v>
      </c>
      <c r="AQ1004" s="8">
        <f>IF(H6="ā",1,0)</f>
        <v>0</v>
      </c>
      <c r="AR1004" s="8">
        <f>IF(I6="l",1,0)</f>
        <v>1</v>
      </c>
      <c r="AS1004" s="8">
        <f>IF(J6="ā",1,0)</f>
        <v>0</v>
      </c>
      <c r="AT1004" s="9"/>
      <c r="AU1004" s="9"/>
      <c r="AV1004" s="9"/>
      <c r="AW1004" s="9"/>
      <c r="AX1004" s="9"/>
      <c r="AY1004" s="9"/>
      <c r="AZ1004" s="9"/>
      <c r="BA1004" s="9"/>
    </row>
    <row r="1005" spans="37:53" ht="24.75" customHeight="1">
      <c r="AK1005" s="9"/>
      <c r="AL1005" s="9"/>
      <c r="AM1005" s="8">
        <f>IF(D7="k",1,0)</f>
        <v>1</v>
      </c>
      <c r="AN1005" s="8">
        <f>IF(E7="i",1,0)</f>
        <v>1</v>
      </c>
      <c r="AO1005" s="8">
        <f>IF(F7="l",1,0)</f>
        <v>1</v>
      </c>
      <c r="AP1005" s="8">
        <f>IF(G7="o",1,0)</f>
        <v>1</v>
      </c>
      <c r="AQ1005" s="8">
        <f>IF(H7="b",1,0)</f>
        <v>1</v>
      </c>
      <c r="AR1005" s="8">
        <f>IF(I7="a",1,0)</f>
        <v>1</v>
      </c>
      <c r="AS1005" s="8">
        <f>IF(J7="i",1,0)</f>
        <v>1</v>
      </c>
      <c r="AT1005" s="8">
        <f>IF(K7="t",1,0)</f>
        <v>1</v>
      </c>
      <c r="AU1005" s="8">
        <f>IF(L7="s",1,0)</f>
        <v>0</v>
      </c>
      <c r="AV1005" s="9"/>
      <c r="AW1005" s="9"/>
      <c r="AX1005" s="9"/>
      <c r="AY1005" s="9"/>
      <c r="AZ1005" s="9"/>
      <c r="BA1005" s="9"/>
    </row>
    <row r="1006" spans="37:53" ht="24.75" customHeight="1">
      <c r="AK1006" s="9"/>
      <c r="AL1006" s="9"/>
      <c r="AM1006" s="9"/>
      <c r="AN1006" s="9"/>
      <c r="AO1006" s="8">
        <f>IF(F8="b",1,0)</f>
        <v>1</v>
      </c>
      <c r="AP1006" s="8">
        <f>IF(G8="r",1,0)</f>
        <v>1</v>
      </c>
      <c r="AQ1006" s="8">
        <f>IF(H8="ī",1,0)</f>
        <v>1</v>
      </c>
      <c r="AR1006" s="8">
        <f>IF(I8="v",1,0)</f>
        <v>1</v>
      </c>
      <c r="AS1006" s="8">
        <f>IF(J8="p",1,0)</f>
        <v>1</v>
      </c>
      <c r="AT1006" s="8">
        <f>IF(K8="i",1,0)</f>
        <v>1</v>
      </c>
      <c r="AU1006" s="8">
        <f>IF(L8="e",1,0)</f>
        <v>1</v>
      </c>
      <c r="AV1006" s="8">
        <f>IF(M8="k",1,0)</f>
        <v>1</v>
      </c>
      <c r="AW1006" s="8">
        <f>IF(N8="ļ",1,0)</f>
        <v>1</v>
      </c>
      <c r="AX1006" s="8">
        <f>IF(O8="u",1,0)</f>
        <v>1</v>
      </c>
      <c r="AY1006" s="8">
        <f>IF(P8="v",1,0)</f>
        <v>1</v>
      </c>
      <c r="AZ1006" s="8">
        <f>IF(Q8="e",1,0)</f>
        <v>1</v>
      </c>
      <c r="BA1006" s="8">
        <f>IF(R8="s",1,0)</f>
        <v>1</v>
      </c>
    </row>
    <row r="1007" spans="37:53" ht="24.75" customHeight="1">
      <c r="AK1007" s="8">
        <f>IF(B9="h",1,0)</f>
        <v>1</v>
      </c>
      <c r="AL1007" s="8">
        <f>IF(C9="i",1,0)</f>
        <v>1</v>
      </c>
      <c r="AM1007" s="8">
        <f>IF(D9="p",1,0)</f>
        <v>1</v>
      </c>
      <c r="AN1007" s="8">
        <f>IF(E9="e",1,0)</f>
        <v>1</v>
      </c>
      <c r="AO1007" s="8">
        <f>IF(F9="r",1,0)</f>
        <v>1</v>
      </c>
      <c r="AP1007" s="8">
        <f>IF(G9="s",1,0)</f>
        <v>1</v>
      </c>
      <c r="AQ1007" s="8">
        <f>IF(H9="a",1,0)</f>
        <v>1</v>
      </c>
      <c r="AR1007" s="8">
        <f>IF(I9="i",1,0)</f>
        <v>1</v>
      </c>
      <c r="AS1007" s="8">
        <f>IF(J9="t",1,0)</f>
        <v>1</v>
      </c>
      <c r="AT1007" s="8">
        <f>IF(K9="e",1,0)</f>
        <v>1</v>
      </c>
      <c r="AU1007" s="9"/>
      <c r="AV1007" s="9"/>
      <c r="AW1007" s="9"/>
      <c r="AX1007" s="9"/>
      <c r="AY1007" s="9"/>
      <c r="AZ1007" s="9"/>
      <c r="BA1007" s="9"/>
    </row>
    <row r="1008" spans="37:53" ht="24.75" customHeight="1">
      <c r="AK1008" s="9"/>
      <c r="AL1008" s="9"/>
      <c r="AM1008" s="9"/>
      <c r="AN1008" s="9"/>
      <c r="AO1008" s="9"/>
      <c r="AP1008" s="9"/>
      <c r="AQ1008" s="9"/>
      <c r="AR1008" s="8">
        <f>IF(I10="a",1,0)</f>
        <v>1</v>
      </c>
      <c r="AS1008" s="9"/>
      <c r="AT1008" s="9"/>
      <c r="AU1008" s="9"/>
      <c r="AV1008" s="9"/>
      <c r="AW1008" s="9"/>
      <c r="AX1008" s="9"/>
      <c r="AY1008" s="9"/>
      <c r="AZ1008" s="9"/>
      <c r="BA1008" s="9"/>
    </row>
    <row r="1009" spans="37:53" ht="24.75" customHeight="1">
      <c r="AK1009" s="9"/>
      <c r="AL1009" s="9"/>
      <c r="AM1009" s="9"/>
      <c r="AN1009" s="8">
        <f>IF(E11="r",1,0)</f>
        <v>1</v>
      </c>
      <c r="AO1009" s="8">
        <f>IF(F11="a",1,0)</f>
        <v>0</v>
      </c>
      <c r="AP1009" s="8">
        <f>IF(G11="k",1,0)</f>
        <v>0</v>
      </c>
      <c r="AQ1009" s="8">
        <f>IF(H11="s",1,0)</f>
        <v>0</v>
      </c>
      <c r="AR1009" s="8">
        <f>IF(I11="t",1,0)</f>
        <v>1</v>
      </c>
      <c r="AS1009" s="8">
        <f>IF(J11="u",1,0)</f>
        <v>0</v>
      </c>
      <c r="AT1009" s="8">
        <f>IF(K11="z",1,0)</f>
        <v>1</v>
      </c>
      <c r="AU1009" s="8">
        <f>IF(L11="ī",1,0)</f>
        <v>0</v>
      </c>
      <c r="AV1009" s="8">
        <f>IF(M11="m",1,0)</f>
        <v>0</v>
      </c>
      <c r="AW1009" s="8">
        <f>IF(N11="e",1,0)</f>
        <v>0</v>
      </c>
      <c r="AX1009" s="9"/>
      <c r="AY1009" s="9"/>
      <c r="AZ1009" s="9"/>
      <c r="BA1009" s="9"/>
    </row>
    <row r="1010" spans="37:53" ht="24.75" customHeight="1">
      <c r="AK1010" s="9"/>
      <c r="AL1010" s="8">
        <f>IF(C12="t",1,0)</f>
        <v>0</v>
      </c>
      <c r="AM1010" s="8">
        <f>IF(D12="r",1,0)</f>
        <v>0</v>
      </c>
      <c r="AN1010" s="8">
        <f>IF(E12="ī",1,0)</f>
        <v>1</v>
      </c>
      <c r="AO1010" s="8">
        <f>IF(F12="s",1,0)</f>
        <v>0</v>
      </c>
      <c r="AP1010" s="8">
        <f>IF(G12="s",1,0)</f>
        <v>0</v>
      </c>
      <c r="AQ1010" s="8">
        <f>IF(H12="t",1,0)</f>
        <v>0</v>
      </c>
      <c r="AR1010" s="8">
        <f>IF(I12="ū",1,0)</f>
        <v>1</v>
      </c>
      <c r="AS1010" s="8">
        <f>IF(J12="r",1,0)</f>
        <v>0</v>
      </c>
      <c r="AT1010" s="8">
        <f>IF(K12="i",1,0)</f>
        <v>1</v>
      </c>
      <c r="AU1010" s="8">
        <f>IF(L12="s",1,0)</f>
        <v>0</v>
      </c>
      <c r="AV1010" s="9"/>
      <c r="AW1010" s="9"/>
      <c r="AX1010" s="9"/>
      <c r="AY1010" s="9"/>
      <c r="AZ1010" s="9"/>
      <c r="BA1010" s="9"/>
    </row>
    <row r="1011" spans="37:53" ht="24.75" customHeight="1">
      <c r="AK1011" s="9"/>
      <c r="AL1011" s="9"/>
      <c r="AM1011" s="9"/>
      <c r="AN1011" s="8">
        <f>IF(E13="k",1,0)</f>
        <v>1</v>
      </c>
      <c r="AO1011" s="9"/>
      <c r="AP1011" s="9"/>
      <c r="AQ1011" s="9"/>
      <c r="AR1011" s="8">
        <f>IF(I13="r",1,0)</f>
        <v>1</v>
      </c>
      <c r="AS1011" s="8">
        <f>IF(J13="i",1,0)</f>
        <v>1</v>
      </c>
      <c r="AT1011" s="8">
        <f>IF(K13="p",1,0)</f>
        <v>1</v>
      </c>
      <c r="AU1011" s="8">
        <f>IF(L13="a",1,0)</f>
        <v>1</v>
      </c>
      <c r="AV1011" s="9"/>
      <c r="AW1011" s="9"/>
      <c r="AX1011" s="9"/>
      <c r="AY1011" s="9"/>
      <c r="AZ1011" s="9"/>
      <c r="BA1011" s="9"/>
    </row>
    <row r="1012" spans="37:53" ht="24.75" customHeight="1">
      <c r="AK1012" s="8">
        <f>IF(B14="r",1,0)</f>
        <v>1</v>
      </c>
      <c r="AL1012" s="8">
        <f>IF(C14="i",1,0)</f>
        <v>1</v>
      </c>
      <c r="AM1012" s="8">
        <f>IF(D14="t",1,0)</f>
        <v>1</v>
      </c>
      <c r="AN1012" s="8">
        <f>IF(E14="j",1,0)</f>
        <v>1</v>
      </c>
      <c r="AO1012" s="8">
        <f>IF(F14="o",1,0)</f>
        <v>1</v>
      </c>
      <c r="AP1012" s="8">
        <f>IF(G14="s",1,0)</f>
        <v>1</v>
      </c>
      <c r="AQ1012" s="8">
        <f>IF(H14="l",1,0)</f>
        <v>1</v>
      </c>
      <c r="AR1012" s="8">
        <f>IF(I14="a",1,0)</f>
        <v>1</v>
      </c>
      <c r="AS1012" s="9"/>
      <c r="AT1012" s="9"/>
      <c r="AU1012" s="9"/>
      <c r="AV1012" s="9"/>
      <c r="AW1012" s="9"/>
      <c r="AX1012" s="9"/>
      <c r="AY1012" s="9"/>
      <c r="AZ1012" s="9"/>
      <c r="BA1012" s="9"/>
    </row>
    <row r="1013" spans="37:53" ht="24.75" customHeight="1">
      <c r="AK1013" s="9"/>
      <c r="AL1013" s="8">
        <f>IF(C15="p",1,0)</f>
        <v>1</v>
      </c>
      <c r="AM1013" s="8">
        <f>IF(D15="r",1,0)</f>
        <v>1</v>
      </c>
      <c r="AN1013" s="8">
        <f>IF(E15="o",1,0)</f>
        <v>1</v>
      </c>
      <c r="AO1013" s="8">
        <f>IF(F15="c",1,0)</f>
        <v>1</v>
      </c>
      <c r="AP1013" s="8">
        <f>IF(G15="e",1,0)</f>
        <v>1</v>
      </c>
      <c r="AQ1013" s="8">
        <f>IF(H15="s",1,0)</f>
        <v>1</v>
      </c>
      <c r="AR1013" s="8">
        <f>IF(I15="o",1,0)</f>
        <v>1</v>
      </c>
      <c r="AS1013" s="8">
        <f>IF(J15="r",1,0)</f>
        <v>1</v>
      </c>
      <c r="AT1013" s="8">
        <f>IF(K15="s",1,0)</f>
        <v>1</v>
      </c>
      <c r="AU1013" s="8"/>
      <c r="AV1013" s="8">
        <f>IF(M15="a",1,0)</f>
        <v>0</v>
      </c>
      <c r="AW1013" s="9"/>
      <c r="AX1013" s="9"/>
      <c r="AY1013" s="9"/>
      <c r="AZ1013" s="9"/>
      <c r="BA1013" s="9"/>
    </row>
    <row r="1014" spans="37:53" ht="24.75" customHeight="1">
      <c r="AK1014" s="9"/>
      <c r="AL1014" s="8">
        <f>IF(C16="s",1,0)</f>
        <v>1</v>
      </c>
      <c r="AM1014" s="8">
        <f>IF(D16="i",1,0)</f>
        <v>1</v>
      </c>
      <c r="AN1014" s="8">
        <f>IF(E16="s",1,0)</f>
        <v>1</v>
      </c>
      <c r="AO1014" s="8">
        <f>IF(F16="t",1,0)</f>
        <v>1</v>
      </c>
      <c r="AP1014" s="8">
        <f>IF(G16="ē",1,0)</f>
        <v>1</v>
      </c>
      <c r="AQ1014" s="8">
        <f>IF(H16="m",1,0)</f>
        <v>1</v>
      </c>
      <c r="AR1014" s="8">
        <f>IF(I16="b",1,0)</f>
        <v>1</v>
      </c>
      <c r="AS1014" s="8">
        <f>IF(J16="l",1,0)</f>
        <v>1</v>
      </c>
      <c r="AT1014" s="8">
        <f>IF(K16="o",1,0)</f>
        <v>1</v>
      </c>
      <c r="AU1014" s="8">
        <f>IF(L16="k",1,0)</f>
        <v>0</v>
      </c>
      <c r="AV1014" s="8">
        <f>IF(M16="s",1,0)</f>
        <v>1</v>
      </c>
      <c r="AW1014" s="9"/>
      <c r="AX1014" s="9"/>
      <c r="AY1014" s="9"/>
      <c r="AZ1014" s="9"/>
      <c r="BA1014" s="9"/>
    </row>
    <row r="1015" spans="37:53" ht="24.75" customHeight="1">
      <c r="AK1015" s="8">
        <f>IF(B17="i",1,0)</f>
        <v>0</v>
      </c>
      <c r="AL1015" s="8">
        <f>IF(C17="z",1,0)</f>
        <v>0</v>
      </c>
      <c r="AM1015" s="8">
        <f>IF(D17="k",1,0)</f>
        <v>0</v>
      </c>
      <c r="AN1015" s="8">
        <f>IF(E17="l",1,0)</f>
        <v>1</v>
      </c>
      <c r="AO1015" s="8">
        <f>IF(F17="ā",1,0)</f>
        <v>0</v>
      </c>
      <c r="AP1015" s="8">
        <f>IF(G17="j",1,0)</f>
        <v>0</v>
      </c>
      <c r="AQ1015" s="8">
        <f>IF(H17="l",1,0)</f>
        <v>0</v>
      </c>
      <c r="AR1015" s="8">
        <f>IF(I17="a",1,0)</f>
        <v>0</v>
      </c>
      <c r="AS1015" s="8">
        <f>IF(J17="p",1,0)</f>
        <v>0</v>
      </c>
      <c r="AT1015" s="8">
        <f>IF(K17="a",1,0)</f>
        <v>0</v>
      </c>
      <c r="AU1015" s="8">
        <f>IF(L17="s",1,0)</f>
        <v>0</v>
      </c>
      <c r="AV1015" s="8">
        <f>IF(M17="c",1,0)</f>
        <v>0</v>
      </c>
      <c r="AW1015" s="9"/>
      <c r="AX1015" s="9"/>
      <c r="AY1015" s="9"/>
      <c r="AZ1015" s="9"/>
      <c r="BA1015" s="9"/>
    </row>
    <row r="1016" spans="37:53" ht="24.75" customHeight="1">
      <c r="AK1016" s="9"/>
      <c r="AL1016" s="8"/>
      <c r="AM1016" s="8">
        <f>IF(D18="k",1,0)</f>
        <v>0</v>
      </c>
      <c r="AN1016" s="8">
        <f>IF(E18="a",1,0)</f>
        <v>1</v>
      </c>
      <c r="AO1016" s="8">
        <f>IF(F18="s",1,0)</f>
        <v>0</v>
      </c>
      <c r="AP1016" s="8">
        <f>IF(G18="e",1,0)</f>
        <v>0</v>
      </c>
      <c r="AQ1016" s="8">
        <f>IF(H18="t",1,0)</f>
        <v>0</v>
      </c>
      <c r="AR1016" s="8">
        <f>IF(I18="n",1,0)</f>
        <v>0</v>
      </c>
      <c r="AS1016" s="8">
        <f>IF(J18="e",1,0)</f>
        <v>0</v>
      </c>
      <c r="AT1016" s="8"/>
      <c r="AU1016" s="8"/>
      <c r="AV1016" s="8">
        <f>IF(M18="i",1,0)</f>
        <v>0</v>
      </c>
      <c r="AW1016" s="9"/>
      <c r="AX1016" s="9"/>
      <c r="AY1016" s="9"/>
      <c r="AZ1016" s="9"/>
      <c r="BA1016" s="9"/>
    </row>
    <row r="1017" spans="37:53" ht="24.75" customHeight="1">
      <c r="AK1017" s="9"/>
      <c r="AL1017" s="9"/>
      <c r="AM1017" s="9"/>
      <c r="AN1017" s="9"/>
      <c r="AO1017" s="9"/>
      <c r="AP1017" s="9"/>
      <c r="AQ1017" s="9"/>
      <c r="AR1017" s="9"/>
      <c r="AS1017" s="9"/>
      <c r="AT1017" s="9"/>
      <c r="AU1017" s="9"/>
      <c r="AV1017" s="8">
        <f>IF(M19="i",1,0)</f>
        <v>0</v>
      </c>
      <c r="AW1017" s="9"/>
      <c r="AX1017" s="9"/>
      <c r="AY1017" s="9"/>
      <c r="AZ1017" s="9"/>
      <c r="BA1017" s="9"/>
    </row>
    <row r="1018" spans="37:53" ht="24.75" customHeight="1">
      <c r="AK1018" s="9"/>
      <c r="AL1018" s="9"/>
      <c r="AM1018" s="9"/>
      <c r="AN1018" s="9"/>
      <c r="AO1018" s="9"/>
      <c r="AP1018" s="9"/>
      <c r="AQ1018" s="9"/>
      <c r="AR1018" s="9"/>
      <c r="AS1018" s="9"/>
      <c r="AT1018" s="9"/>
      <c r="AU1018" s="9"/>
      <c r="AV1018" s="9">
        <f>SUM(AK1000:BA1017)</f>
        <v>84</v>
      </c>
      <c r="AW1018" s="9">
        <f>ROUND(AV1018/137*20,0)</f>
        <v>12</v>
      </c>
      <c r="AX1018" s="9"/>
      <c r="AY1018" s="9"/>
      <c r="AZ1018" s="9"/>
      <c r="BA1018" s="9"/>
    </row>
    <row r="1019" spans="37:53" ht="24.75" customHeight="1">
      <c r="AK1019" s="9"/>
      <c r="AL1019" s="9"/>
      <c r="AM1019" s="9"/>
      <c r="AN1019" s="9"/>
      <c r="AO1019" s="9"/>
      <c r="AP1019" s="9"/>
      <c r="AQ1019" s="9"/>
      <c r="AR1019" s="9"/>
      <c r="AS1019" s="9"/>
      <c r="AT1019" s="9"/>
      <c r="AU1019" s="9"/>
      <c r="AV1019" s="9"/>
      <c r="AW1019" s="9"/>
      <c r="AX1019" s="9"/>
      <c r="AY1019" s="9"/>
      <c r="AZ1019" s="9"/>
      <c r="BA1019" s="9"/>
    </row>
    <row r="1020" spans="37:53" ht="24.75" customHeight="1">
      <c r="AK1020" s="9"/>
      <c r="AL1020" s="9"/>
      <c r="AM1020" s="9"/>
      <c r="AN1020" s="9"/>
      <c r="AO1020" s="9"/>
      <c r="AP1020" s="9"/>
      <c r="AQ1020" s="9"/>
      <c r="AR1020" s="9"/>
      <c r="AS1020" s="9"/>
      <c r="AT1020" s="9"/>
      <c r="AU1020" s="9"/>
      <c r="AV1020" s="9"/>
      <c r="AW1020" s="9"/>
      <c r="AX1020" s="9"/>
      <c r="AY1020" s="9"/>
      <c r="AZ1020" s="9"/>
      <c r="BA1020" s="9"/>
    </row>
    <row r="1021" spans="37:53" ht="24.75" customHeight="1">
      <c r="AK1021" s="9"/>
      <c r="AL1021" s="9"/>
      <c r="AM1021" s="9"/>
      <c r="AN1021" s="9"/>
      <c r="AO1021" s="9"/>
      <c r="AP1021" s="9"/>
      <c r="AQ1021" s="9"/>
      <c r="AR1021" s="9"/>
      <c r="AS1021" s="9"/>
      <c r="AT1021" s="9"/>
      <c r="AU1021" s="9"/>
      <c r="AV1021" s="9"/>
      <c r="AW1021" s="9"/>
      <c r="AX1021" s="9"/>
      <c r="AY1021" s="9"/>
      <c r="AZ1021" s="9"/>
      <c r="BA1021" s="9"/>
    </row>
    <row r="1022" spans="37:53" ht="24.75" customHeight="1">
      <c r="AK1022" s="9"/>
      <c r="AL1022" s="9"/>
      <c r="AM1022" s="9"/>
      <c r="AN1022" s="9"/>
      <c r="AO1022" s="9"/>
      <c r="AP1022" s="9"/>
      <c r="AQ1022" s="9"/>
      <c r="AR1022" s="9"/>
      <c r="AS1022" s="9"/>
      <c r="AT1022" s="9"/>
      <c r="AU1022" s="9"/>
      <c r="AV1022" s="9"/>
      <c r="AW1022" s="9"/>
      <c r="AX1022" s="9"/>
      <c r="AY1022" s="9"/>
      <c r="AZ1022" s="9"/>
      <c r="BA1022" s="9"/>
    </row>
    <row r="1023" spans="37:53" ht="24.75" customHeight="1">
      <c r="AK1023" s="9"/>
      <c r="AL1023" s="9"/>
      <c r="AM1023" s="9"/>
      <c r="AN1023" s="9"/>
      <c r="AO1023" s="9"/>
      <c r="AP1023" s="9"/>
      <c r="AQ1023" s="9"/>
      <c r="AR1023" s="9"/>
      <c r="AS1023" s="9"/>
      <c r="AT1023" s="9"/>
      <c r="AU1023" s="9"/>
      <c r="AV1023" s="9"/>
      <c r="AW1023" s="9"/>
      <c r="AX1023" s="9"/>
      <c r="AY1023" s="9"/>
      <c r="AZ1023" s="9"/>
      <c r="BA1023" s="9"/>
    </row>
    <row r="1024" spans="37:53" ht="24.75" customHeight="1">
      <c r="AK1024" s="9"/>
      <c r="AL1024" s="9"/>
      <c r="AM1024" s="9"/>
      <c r="AN1024" s="9"/>
      <c r="AO1024" s="9"/>
      <c r="AP1024" s="9"/>
      <c r="AQ1024" s="9"/>
      <c r="AR1024" s="9"/>
      <c r="AS1024" s="9"/>
      <c r="AT1024" s="9"/>
      <c r="AU1024" s="9"/>
      <c r="AV1024" s="9"/>
      <c r="AW1024" s="9"/>
      <c r="AX1024" s="9"/>
      <c r="AY1024" s="9"/>
      <c r="AZ1024" s="9"/>
      <c r="BA1024" s="9"/>
    </row>
    <row r="1025" spans="37:53" ht="24.75" customHeight="1">
      <c r="AK1025" s="9"/>
      <c r="AL1025" s="9"/>
      <c r="AM1025" s="9"/>
      <c r="AN1025" s="9"/>
      <c r="AO1025" s="9"/>
      <c r="AP1025" s="9"/>
      <c r="AQ1025" s="9"/>
      <c r="AR1025" s="9"/>
      <c r="AS1025" s="9"/>
      <c r="AT1025" s="9"/>
      <c r="AU1025" s="9"/>
      <c r="AV1025" s="9"/>
      <c r="AW1025" s="9"/>
      <c r="AX1025" s="9"/>
      <c r="AY1025" s="9"/>
      <c r="AZ1025" s="9"/>
      <c r="BA1025" s="9"/>
    </row>
    <row r="1026" spans="37:53" ht="24.75" customHeight="1">
      <c r="AK1026" s="9"/>
      <c r="AL1026" s="9"/>
      <c r="AM1026" s="9"/>
      <c r="AN1026" s="9"/>
      <c r="AO1026" s="9"/>
      <c r="AP1026" s="9"/>
      <c r="AQ1026" s="9"/>
      <c r="AR1026" s="9"/>
      <c r="AS1026" s="9"/>
      <c r="AT1026" s="9"/>
      <c r="AU1026" s="9"/>
      <c r="AV1026" s="9"/>
      <c r="AW1026" s="9"/>
      <c r="AX1026" s="9"/>
      <c r="AY1026" s="9"/>
      <c r="AZ1026" s="9"/>
      <c r="BA1026" s="9"/>
    </row>
    <row r="1027" spans="37:53" ht="24.75" customHeight="1">
      <c r="AK1027" s="9"/>
      <c r="AL1027" s="9"/>
      <c r="AM1027" s="9"/>
      <c r="AN1027" s="9"/>
      <c r="AO1027" s="9"/>
      <c r="AP1027" s="9"/>
      <c r="AQ1027" s="9"/>
      <c r="AR1027" s="9"/>
      <c r="AS1027" s="9"/>
      <c r="AT1027" s="9"/>
      <c r="AU1027" s="9"/>
      <c r="AV1027" s="9"/>
      <c r="AW1027" s="9"/>
      <c r="AX1027" s="9"/>
      <c r="AY1027" s="9"/>
      <c r="AZ1027" s="9"/>
      <c r="BA1027" s="9"/>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edda</dc:creator>
  <cp:keywords/>
  <dc:description/>
  <cp:lastModifiedBy>Elviss</cp:lastModifiedBy>
  <cp:lastPrinted>2009-02-25T07:44:55Z</cp:lastPrinted>
  <dcterms:created xsi:type="dcterms:W3CDTF">2009-02-24T07:32:56Z</dcterms:created>
  <dcterms:modified xsi:type="dcterms:W3CDTF">2009-03-08T17:51:27Z</dcterms:modified>
  <cp:category/>
  <cp:version/>
  <cp:contentType/>
  <cp:contentStatus/>
</cp:coreProperties>
</file>